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sabin\Desktop\"/>
    </mc:Choice>
  </mc:AlternateContent>
  <xr:revisionPtr revIDLastSave="0" documentId="8_{6B049133-3E3A-4C1E-821D-FE28AE5F2AC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arschzeitberechnung" sheetId="1" r:id="rId1"/>
  </sheets>
  <definedNames>
    <definedName name="_xlnm.Print_Area" localSheetId="0">Marschzeitberechnung!$A$1:$L$45</definedName>
  </definedNames>
  <calcPr calcId="191029"/>
</workbook>
</file>

<file path=xl/calcChain.xml><?xml version="1.0" encoding="utf-8"?>
<calcChain xmlns="http://schemas.openxmlformats.org/spreadsheetml/2006/main">
  <c r="D15" i="1" l="1"/>
  <c r="E15" i="1" s="1"/>
  <c r="G15" i="1" s="1"/>
  <c r="H15" i="1"/>
  <c r="M15" i="1"/>
  <c r="D16" i="1"/>
  <c r="E16" i="1" s="1"/>
  <c r="H16" i="1"/>
  <c r="M16" i="1"/>
  <c r="D17" i="1"/>
  <c r="E17" i="1"/>
  <c r="G17" i="1" s="1"/>
  <c r="J17" i="1" s="1"/>
  <c r="H17" i="1"/>
  <c r="M17" i="1"/>
  <c r="D18" i="1"/>
  <c r="E18" i="1" s="1"/>
  <c r="H18" i="1"/>
  <c r="M18" i="1"/>
  <c r="D19" i="1"/>
  <c r="E19" i="1" s="1"/>
  <c r="G19" i="1" s="1"/>
  <c r="J19" i="1" s="1"/>
  <c r="H19" i="1"/>
  <c r="M19" i="1"/>
  <c r="D20" i="1"/>
  <c r="E20" i="1" s="1"/>
  <c r="H20" i="1"/>
  <c r="M20" i="1"/>
  <c r="D21" i="1"/>
  <c r="E21" i="1" s="1"/>
  <c r="G21" i="1" s="1"/>
  <c r="J21" i="1" s="1"/>
  <c r="H21" i="1"/>
  <c r="M21" i="1"/>
  <c r="D22" i="1"/>
  <c r="E22" i="1" s="1"/>
  <c r="H22" i="1"/>
  <c r="M22" i="1"/>
  <c r="D23" i="1"/>
  <c r="E23" i="1" s="1"/>
  <c r="G23" i="1" s="1"/>
  <c r="J23" i="1" s="1"/>
  <c r="H23" i="1"/>
  <c r="M23" i="1"/>
  <c r="D24" i="1"/>
  <c r="E24" i="1" s="1"/>
  <c r="H24" i="1"/>
  <c r="M24" i="1"/>
  <c r="D25" i="1"/>
  <c r="E25" i="1"/>
  <c r="G25" i="1" s="1"/>
  <c r="J25" i="1" s="1"/>
  <c r="H25" i="1"/>
  <c r="M25" i="1"/>
  <c r="D26" i="1"/>
  <c r="E26" i="1" s="1"/>
  <c r="H26" i="1"/>
  <c r="M26" i="1"/>
  <c r="D27" i="1"/>
  <c r="E27" i="1" s="1"/>
  <c r="G27" i="1" s="1"/>
  <c r="J27" i="1" s="1"/>
  <c r="H27" i="1"/>
  <c r="M27" i="1"/>
  <c r="D28" i="1"/>
  <c r="E28" i="1" s="1"/>
  <c r="H28" i="1"/>
  <c r="M28" i="1"/>
  <c r="D29" i="1"/>
  <c r="E29" i="1"/>
  <c r="G29" i="1" s="1"/>
  <c r="J29" i="1" s="1"/>
  <c r="H29" i="1"/>
  <c r="M29" i="1"/>
  <c r="D30" i="1"/>
  <c r="E30" i="1" s="1"/>
  <c r="H30" i="1"/>
  <c r="M30" i="1"/>
  <c r="G30" i="1" l="1"/>
  <c r="J30" i="1" s="1"/>
  <c r="I30" i="1"/>
  <c r="G28" i="1"/>
  <c r="J28" i="1" s="1"/>
  <c r="I28" i="1"/>
  <c r="G24" i="1"/>
  <c r="J24" i="1" s="1"/>
  <c r="I24" i="1"/>
  <c r="G20" i="1"/>
  <c r="J20" i="1" s="1"/>
  <c r="I20" i="1"/>
  <c r="G16" i="1"/>
  <c r="J16" i="1" s="1"/>
  <c r="I16" i="1"/>
  <c r="G26" i="1"/>
  <c r="J26" i="1" s="1"/>
  <c r="I26" i="1"/>
  <c r="G22" i="1"/>
  <c r="J22" i="1" s="1"/>
  <c r="I22" i="1"/>
  <c r="G18" i="1"/>
  <c r="J18" i="1" s="1"/>
  <c r="I18" i="1"/>
  <c r="J15" i="1"/>
  <c r="I29" i="1"/>
  <c r="I27" i="1"/>
  <c r="I25" i="1"/>
  <c r="I23" i="1"/>
  <c r="I21" i="1"/>
  <c r="I19" i="1"/>
  <c r="I17" i="1"/>
  <c r="I15" i="1"/>
  <c r="G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Diggelmann</author>
  </authors>
  <commentList>
    <comment ref="A8" authorId="0" shapeId="0" xr:uid="{00000000-0006-0000-0000-000001000000}">
      <text>
        <r>
          <rPr>
            <sz val="8"/>
            <color indexed="81"/>
            <rFont val="Tahoma"/>
            <family val="2"/>
          </rPr>
          <t>Die Landeskartennummer kann im Feld A10 eingefügt werden.</t>
        </r>
      </text>
    </comment>
    <comment ref="L8" authorId="0" shapeId="0" xr:uid="{00000000-0006-0000-0000-000002000000}">
      <text>
        <r>
          <rPr>
            <sz val="8"/>
            <color indexed="81"/>
            <rFont val="Tahoma"/>
            <family val="2"/>
          </rPr>
          <t>In dieser Rubrik können Sie die Pausen einplanen.
Die Zeiten werden dann automatisch zur geplan-ten Abmarschzeit hinzu-gerechnet.</t>
        </r>
      </text>
    </comment>
    <comment ref="E12" authorId="0" shapeId="0" xr:uid="{00000000-0006-0000-0000-000003000000}">
      <text>
        <r>
          <rPr>
            <sz val="8"/>
            <color indexed="81"/>
            <rFont val="Tahoma"/>
          </rPr>
          <t>Die Leistungskilometer werden aus Höhen-differenz und Horizontaldistanz berechnet. Der Abstieg im Flachland wird nicht berück-sichtigt. Wenn die Wegstrecke jedoch durch Alpines Gebiet führt (Marschgeschwindigkei-ten 5, 6) wird die Höhendifferenz trotzdem miteinbezogen.</t>
        </r>
      </text>
    </comment>
    <comment ref="F12" authorId="0" shapeId="0" xr:uid="{00000000-0006-0000-0000-000004000000}">
      <text>
        <r>
          <rPr>
            <sz val="8"/>
            <color indexed="81"/>
            <rFont val="Tahoma"/>
          </rPr>
          <t>Wählen Sie aus der Tabelle der Marsch-geschwindigkeiten die für den jeweiligen Wegabschnitt passende Beschreibung und tragen Sie die Nummer in das Feld.</t>
        </r>
      </text>
    </comment>
    <comment ref="A13" authorId="0" shapeId="0" xr:uid="{00000000-0006-0000-0000-000005000000}">
      <text>
        <r>
          <rPr>
            <sz val="8"/>
            <color indexed="81"/>
            <rFont val="Tahoma"/>
          </rPr>
          <t>Wenn Sie weitere Zeilen brauchen, können Sie die benötigte Anzahl ohne weiteres einfügen. Die Formeln werden automatisch nachgeführt.</t>
        </r>
      </text>
    </comment>
    <comment ref="J14" authorId="0" shapeId="0" xr:uid="{00000000-0006-0000-0000-000006000000}">
      <text>
        <r>
          <rPr>
            <sz val="8"/>
            <color indexed="81"/>
            <rFont val="Tahoma"/>
            <family val="2"/>
          </rPr>
          <t>Geben Sie hier die geplante Ab-marschzeit ein. Alle weiteren Zeiten werden dann relativ zu dieser Zeit berechnet.</t>
        </r>
      </text>
    </comment>
  </commentList>
</comments>
</file>

<file path=xl/sharedStrings.xml><?xml version="1.0" encoding="utf-8"?>
<sst xmlns="http://schemas.openxmlformats.org/spreadsheetml/2006/main" count="41" uniqueCount="35">
  <si>
    <t>Marschtabelle</t>
  </si>
  <si>
    <t>Route:</t>
  </si>
  <si>
    <t>Datum:</t>
  </si>
  <si>
    <t>Pausen</t>
  </si>
  <si>
    <t>Höhe</t>
  </si>
  <si>
    <t>Leistungskilometer</t>
  </si>
  <si>
    <t xml:space="preserve">Marschzeit </t>
  </si>
  <si>
    <t>geplante Abmarschzeit</t>
  </si>
  <si>
    <t>tatsäch. Abmarschzeit</t>
  </si>
  <si>
    <t>Ort, Flurname oder Koordinaten</t>
  </si>
  <si>
    <t>km</t>
  </si>
  <si>
    <t>m</t>
  </si>
  <si>
    <t>Lkm</t>
  </si>
  <si>
    <t>h:mm</t>
  </si>
  <si>
    <t>hh:mm</t>
  </si>
  <si>
    <t>Marschgeschwindigkeiten:</t>
  </si>
  <si>
    <t>Nr.</t>
  </si>
  <si>
    <t>Beschreibung</t>
  </si>
  <si>
    <t>Mittelland, flach</t>
  </si>
  <si>
    <t>Voralpen, Wanderwege</t>
  </si>
  <si>
    <t>Alpen, Wanderwege</t>
  </si>
  <si>
    <t>Alpen, Bergwege</t>
  </si>
  <si>
    <t>Abstieg, Voralpen</t>
  </si>
  <si>
    <t>Abstieg, Alpen</t>
  </si>
  <si>
    <t>km/h</t>
  </si>
  <si>
    <t>Marschgeschwindigkeit</t>
  </si>
  <si>
    <t>Bemerkungen:</t>
  </si>
  <si>
    <t>Horizontaldistanz</t>
  </si>
  <si>
    <t>Totale Marschzeit ohne Pausen:</t>
  </si>
  <si>
    <t>m ü M</t>
  </si>
  <si>
    <t>Höhendifferenz</t>
  </si>
  <si>
    <r>
      <t xml:space="preserve">Felix Diggelmann      </t>
    </r>
    <r>
      <rPr>
        <b/>
        <sz val="9"/>
        <rFont val="MetaKorrespondenz"/>
        <family val="2"/>
      </rPr>
      <t>Version 1.4</t>
    </r>
  </si>
  <si>
    <r>
      <t xml:space="preserve">Geländepunkt
</t>
    </r>
    <r>
      <rPr>
        <sz val="8"/>
        <rFont val="MetaKorrespondenz"/>
        <family val="2"/>
      </rPr>
      <t>Landeskarte(n) No:</t>
    </r>
  </si>
  <si>
    <r>
      <t xml:space="preserve">Zwischenwerte
</t>
    </r>
    <r>
      <rPr>
        <sz val="8"/>
        <rFont val="MetaKorrespondenz"/>
        <family val="2"/>
      </rPr>
      <t>von Geländepunkt
zu Geländepunkt</t>
    </r>
  </si>
  <si>
    <r>
      <t xml:space="preserve">Gesamtsummen
</t>
    </r>
    <r>
      <rPr>
        <sz val="8"/>
        <rFont val="MetaKorrespondenz"/>
        <family val="2"/>
      </rPr>
      <t xml:space="preserve"> vom Start zum betref-
fenden Geländepunkt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</si>
</sst>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\:mm"/>
    <numFmt numFmtId="165" formatCode="h\:mm"/>
    <numFmt numFmtId="166" formatCode="0.0"/>
  </numFmts>
  <fonts count="19" x14ac:knownFonts="1">
    <font>
      <sz val="10"/>
      <name val="Arial"/>
    </font>
    <font>
      <sz val="8"/>
      <color indexed="81"/>
      <name val="Tahoma"/>
    </font>
    <font>
      <sz val="8"/>
      <color indexed="81"/>
      <name val="Tahoma"/>
      <family val="2"/>
    </font>
    <font>
      <sz val="10"/>
      <name val="MetaKorrespondenz"/>
      <family val="2"/>
    </font>
    <font>
      <b/>
      <sz val="12"/>
      <name val="MetaKorrespondenz"/>
      <family val="2"/>
    </font>
    <font>
      <b/>
      <sz val="26"/>
      <name val="MetaKorrespondenz"/>
      <family val="2"/>
    </font>
    <font>
      <sz val="12"/>
      <name val="MetaKorrespondenz"/>
      <family val="2"/>
    </font>
    <font>
      <sz val="10"/>
      <color indexed="9"/>
      <name val="MetaKorrespondenz"/>
      <family val="2"/>
    </font>
    <font>
      <sz val="12"/>
      <color indexed="9"/>
      <name val="MetaKorrespondenz"/>
      <family val="2"/>
    </font>
    <font>
      <sz val="11"/>
      <name val="MetaKorrespondenz"/>
      <family val="2"/>
    </font>
    <font>
      <sz val="9"/>
      <name val="MetaKorrespondenz"/>
      <family val="2"/>
    </font>
    <font>
      <b/>
      <sz val="9"/>
      <name val="MetaKorrespondenz"/>
      <family val="2"/>
    </font>
    <font>
      <b/>
      <sz val="10"/>
      <name val="MetaKorrespondenz"/>
      <family val="2"/>
    </font>
    <font>
      <sz val="8"/>
      <name val="MetaKorrespondenz"/>
      <family val="2"/>
    </font>
    <font>
      <b/>
      <sz val="10"/>
      <color indexed="9"/>
      <name val="MetaKorrespondenz"/>
      <family val="2"/>
    </font>
    <font>
      <b/>
      <sz val="11"/>
      <name val="MetaKorrespondenz"/>
      <family val="2"/>
    </font>
    <font>
      <sz val="8"/>
      <color indexed="9"/>
      <name val="MetaKorrespondenz"/>
      <family val="2"/>
    </font>
    <font>
      <sz val="1"/>
      <color indexed="9"/>
      <name val="MetaKorrespondenz"/>
      <family val="2"/>
    </font>
    <font>
      <sz val="14"/>
      <name val="MetaKorrespondenz"/>
      <family val="2"/>
    </font>
  </fonts>
  <fills count="4">
    <fill>
      <patternFill patternType="none"/>
    </fill>
    <fill>
      <patternFill patternType="gray125"/>
    </fill>
    <fill>
      <patternFill patternType="lightUp"/>
    </fill>
    <fill>
      <patternFill patternType="lightDown"/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6" fillId="0" borderId="1" xfId="0" applyFont="1" applyBorder="1" applyAlignment="1" applyProtection="1">
      <alignment horizontal="right"/>
    </xf>
    <xf numFmtId="166" fontId="7" fillId="0" borderId="0" xfId="0" applyNumberFormat="1" applyFont="1" applyBorder="1" applyProtection="1">
      <protection hidden="1"/>
    </xf>
    <xf numFmtId="0" fontId="3" fillId="0" borderId="0" xfId="0" applyFont="1"/>
    <xf numFmtId="0" fontId="6" fillId="0" borderId="2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166" fontId="8" fillId="0" borderId="0" xfId="0" applyNumberFormat="1" applyFont="1" applyBorder="1" applyProtection="1">
      <protection hidden="1"/>
    </xf>
    <xf numFmtId="0" fontId="6" fillId="0" borderId="0" xfId="0" applyFont="1" applyBorder="1"/>
    <xf numFmtId="0" fontId="4" fillId="0" borderId="4" xfId="0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righ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right"/>
    </xf>
    <xf numFmtId="0" fontId="6" fillId="0" borderId="7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3" fillId="2" borderId="9" xfId="0" applyFont="1" applyFill="1" applyBorder="1"/>
    <xf numFmtId="166" fontId="7" fillId="0" borderId="0" xfId="0" applyNumberFormat="1" applyFont="1" applyFill="1" applyBorder="1" applyProtection="1">
      <protection hidden="1"/>
    </xf>
    <xf numFmtId="166" fontId="14" fillId="0" borderId="0" xfId="0" applyNumberFormat="1" applyFont="1" applyBorder="1" applyAlignment="1" applyProtection="1">
      <alignment horizontal="center" vertical="center"/>
      <protection hidden="1"/>
    </xf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0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 textRotation="90"/>
    </xf>
    <xf numFmtId="0" fontId="13" fillId="0" borderId="14" xfId="0" applyFont="1" applyBorder="1" applyAlignment="1">
      <alignment horizontal="center" textRotation="90"/>
    </xf>
    <xf numFmtId="0" fontId="13" fillId="0" borderId="15" xfId="0" applyNumberFormat="1" applyFont="1" applyBorder="1" applyAlignment="1">
      <alignment horizontal="center" textRotation="90"/>
    </xf>
    <xf numFmtId="0" fontId="13" fillId="0" borderId="16" xfId="0" applyFont="1" applyBorder="1" applyAlignment="1">
      <alignment horizontal="center" textRotation="90"/>
    </xf>
    <xf numFmtId="0" fontId="15" fillId="0" borderId="0" xfId="0" applyFont="1"/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NumberFormat="1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/>
    <xf numFmtId="0" fontId="13" fillId="0" borderId="24" xfId="0" applyFont="1" applyBorder="1" applyAlignment="1">
      <alignment horizontal="center"/>
    </xf>
    <xf numFmtId="166" fontId="16" fillId="0" borderId="0" xfId="0" applyNumberFormat="1" applyFont="1" applyBorder="1" applyAlignment="1" applyProtection="1">
      <alignment horizontal="center"/>
      <protection hidden="1"/>
    </xf>
    <xf numFmtId="0" fontId="3" fillId="0" borderId="1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3" fillId="3" borderId="26" xfId="0" applyFont="1" applyFill="1" applyBorder="1"/>
    <xf numFmtId="0" fontId="3" fillId="3" borderId="28" xfId="0" applyFont="1" applyFill="1" applyBorder="1"/>
    <xf numFmtId="0" fontId="3" fillId="3" borderId="29" xfId="0" applyNumberFormat="1" applyFont="1" applyFill="1" applyBorder="1" applyAlignment="1">
      <alignment horizontal="center"/>
    </xf>
    <xf numFmtId="0" fontId="3" fillId="3" borderId="27" xfId="0" applyFont="1" applyFill="1" applyBorder="1"/>
    <xf numFmtId="0" fontId="17" fillId="3" borderId="26" xfId="0" applyFont="1" applyFill="1" applyBorder="1"/>
    <xf numFmtId="164" fontId="3" fillId="0" borderId="28" xfId="0" applyNumberFormat="1" applyFont="1" applyBorder="1" applyProtection="1">
      <protection locked="0"/>
    </xf>
    <xf numFmtId="20" fontId="3" fillId="0" borderId="27" xfId="0" applyNumberFormat="1" applyFont="1" applyBorder="1" applyProtection="1">
      <protection locked="0"/>
    </xf>
    <xf numFmtId="165" fontId="3" fillId="0" borderId="30" xfId="0" applyNumberFormat="1" applyFont="1" applyBorder="1" applyProtection="1">
      <protection locked="0"/>
    </xf>
    <xf numFmtId="166" fontId="17" fillId="0" borderId="0" xfId="0" applyNumberFormat="1" applyFont="1" applyFill="1" applyBorder="1" applyProtection="1">
      <protection hidden="1"/>
    </xf>
    <xf numFmtId="0" fontId="3" fillId="0" borderId="31" xfId="0" applyFont="1" applyBorder="1" applyAlignment="1">
      <alignment horizontal="center"/>
    </xf>
    <xf numFmtId="0" fontId="3" fillId="0" borderId="31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16" xfId="0" applyFont="1" applyBorder="1" applyProtection="1">
      <protection locked="0"/>
    </xf>
    <xf numFmtId="166" fontId="3" fillId="0" borderId="13" xfId="0" applyNumberFormat="1" applyFont="1" applyBorder="1" applyProtection="1">
      <protection locked="0"/>
    </xf>
    <xf numFmtId="0" fontId="3" fillId="0" borderId="14" xfId="0" applyFont="1" applyBorder="1" applyProtection="1">
      <protection hidden="1"/>
    </xf>
    <xf numFmtId="166" fontId="3" fillId="0" borderId="14" xfId="0" applyNumberFormat="1" applyFont="1" applyBorder="1" applyProtection="1">
      <protection hidden="1"/>
    </xf>
    <xf numFmtId="0" fontId="3" fillId="0" borderId="15" xfId="0" applyNumberFormat="1" applyFont="1" applyBorder="1" applyAlignment="1" applyProtection="1">
      <alignment horizontal="center"/>
      <protection locked="0"/>
    </xf>
    <xf numFmtId="165" fontId="3" fillId="0" borderId="16" xfId="0" applyNumberFormat="1" applyFont="1" applyBorder="1" applyProtection="1">
      <protection hidden="1"/>
    </xf>
    <xf numFmtId="166" fontId="3" fillId="0" borderId="13" xfId="0" applyNumberFormat="1" applyFont="1" applyBorder="1" applyProtection="1">
      <protection hidden="1"/>
    </xf>
    <xf numFmtId="164" fontId="3" fillId="0" borderId="14" xfId="0" applyNumberFormat="1" applyFont="1" applyBorder="1" applyProtection="1">
      <protection hidden="1"/>
    </xf>
    <xf numFmtId="20" fontId="3" fillId="0" borderId="16" xfId="0" applyNumberFormat="1" applyFont="1" applyBorder="1" applyProtection="1">
      <protection locked="0"/>
    </xf>
    <xf numFmtId="165" fontId="3" fillId="0" borderId="32" xfId="0" applyNumberFormat="1" applyFont="1" applyBorder="1" applyProtection="1">
      <protection locked="0"/>
    </xf>
    <xf numFmtId="166" fontId="3" fillId="0" borderId="0" xfId="0" applyNumberFormat="1" applyFont="1" applyBorder="1" applyProtection="1">
      <protection hidden="1"/>
    </xf>
    <xf numFmtId="0" fontId="3" fillId="0" borderId="33" xfId="0" applyFont="1" applyBorder="1" applyAlignment="1">
      <alignment horizontal="center"/>
    </xf>
    <xf numFmtId="0" fontId="3" fillId="0" borderId="34" xfId="0" applyFont="1" applyBorder="1"/>
    <xf numFmtId="0" fontId="3" fillId="0" borderId="33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18" xfId="0" applyFont="1" applyBorder="1" applyProtection="1">
      <protection locked="0"/>
    </xf>
    <xf numFmtId="166" fontId="3" fillId="0" borderId="19" xfId="0" applyNumberFormat="1" applyFont="1" applyBorder="1" applyProtection="1">
      <protection locked="0"/>
    </xf>
    <xf numFmtId="0" fontId="3" fillId="0" borderId="20" xfId="0" applyFont="1" applyBorder="1" applyProtection="1">
      <protection hidden="1"/>
    </xf>
    <xf numFmtId="166" fontId="3" fillId="0" borderId="20" xfId="0" applyNumberFormat="1" applyFont="1" applyBorder="1" applyProtection="1">
      <protection hidden="1"/>
    </xf>
    <xf numFmtId="0" fontId="3" fillId="0" borderId="21" xfId="0" applyNumberFormat="1" applyFont="1" applyBorder="1" applyAlignment="1" applyProtection="1">
      <alignment horizontal="center"/>
      <protection locked="0"/>
    </xf>
    <xf numFmtId="165" fontId="3" fillId="0" borderId="18" xfId="0" applyNumberFormat="1" applyFont="1" applyBorder="1" applyProtection="1">
      <protection hidden="1"/>
    </xf>
    <xf numFmtId="166" fontId="3" fillId="0" borderId="19" xfId="0" applyNumberFormat="1" applyFont="1" applyBorder="1" applyProtection="1">
      <protection hidden="1"/>
    </xf>
    <xf numFmtId="164" fontId="3" fillId="0" borderId="20" xfId="0" applyNumberFormat="1" applyFont="1" applyBorder="1" applyProtection="1">
      <protection hidden="1"/>
    </xf>
    <xf numFmtId="20" fontId="3" fillId="0" borderId="18" xfId="0" applyNumberFormat="1" applyFont="1" applyBorder="1" applyProtection="1">
      <protection locked="0"/>
    </xf>
    <xf numFmtId="165" fontId="3" fillId="0" borderId="24" xfId="0" applyNumberFormat="1" applyFont="1" applyBorder="1" applyProtection="1">
      <protection locked="0"/>
    </xf>
    <xf numFmtId="0" fontId="12" fillId="0" borderId="35" xfId="0" applyFont="1" applyBorder="1"/>
    <xf numFmtId="0" fontId="12" fillId="0" borderId="36" xfId="0" applyFont="1" applyBorder="1"/>
    <xf numFmtId="0" fontId="12" fillId="0" borderId="36" xfId="0" applyNumberFormat="1" applyFont="1" applyBorder="1" applyAlignment="1">
      <alignment horizontal="center"/>
    </xf>
    <xf numFmtId="164" fontId="12" fillId="0" borderId="36" xfId="0" applyNumberFormat="1" applyFont="1" applyBorder="1"/>
    <xf numFmtId="166" fontId="12" fillId="0" borderId="36" xfId="0" applyNumberFormat="1" applyFont="1" applyBorder="1" applyAlignment="1">
      <alignment horizontal="center"/>
    </xf>
    <xf numFmtId="0" fontId="12" fillId="0" borderId="37" xfId="0" applyFont="1" applyBorder="1"/>
    <xf numFmtId="166" fontId="14" fillId="0" borderId="0" xfId="0" applyNumberFormat="1" applyFont="1" applyBorder="1" applyProtection="1">
      <protection hidden="1"/>
    </xf>
    <xf numFmtId="0" fontId="18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3" fillId="0" borderId="0" xfId="0" applyFont="1" applyBorder="1" applyProtection="1">
      <protection locked="0"/>
    </xf>
    <xf numFmtId="0" fontId="3" fillId="0" borderId="0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0" xfId="0" applyNumberFormat="1" applyFont="1" applyAlignment="1">
      <alignment horizontal="center"/>
    </xf>
    <xf numFmtId="166" fontId="7" fillId="0" borderId="0" xfId="0" applyNumberFormat="1" applyFont="1" applyProtection="1">
      <protection hidden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2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10" fillId="0" borderId="6" xfId="0" applyFont="1" applyBorder="1" applyAlignment="1" applyProtection="1">
      <alignment horizontal="center" vertical="top"/>
    </xf>
    <xf numFmtId="0" fontId="10" fillId="0" borderId="7" xfId="0" applyFont="1" applyBorder="1" applyAlignment="1" applyProtection="1"/>
    <xf numFmtId="0" fontId="10" fillId="0" borderId="8" xfId="0" applyFont="1" applyBorder="1" applyAlignment="1" applyProtection="1"/>
    <xf numFmtId="0" fontId="5" fillId="0" borderId="35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14" fontId="9" fillId="0" borderId="0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top"/>
      <protection locked="0" hidden="1"/>
    </xf>
    <xf numFmtId="0" fontId="3" fillId="0" borderId="1" xfId="0" applyFont="1" applyBorder="1" applyAlignment="1" applyProtection="1">
      <alignment horizontal="left" vertical="top"/>
      <protection locked="0" hidden="1"/>
    </xf>
    <xf numFmtId="0" fontId="3" fillId="0" borderId="3" xfId="0" applyFont="1" applyBorder="1" applyAlignment="1" applyProtection="1">
      <alignment horizontal="left" vertical="top"/>
      <protection locked="0" hidden="1"/>
    </xf>
    <xf numFmtId="0" fontId="3" fillId="0" borderId="4" xfId="0" applyFont="1" applyBorder="1" applyAlignment="1" applyProtection="1">
      <alignment horizontal="left" vertical="top"/>
      <protection locked="0" hidden="1"/>
    </xf>
    <xf numFmtId="0" fontId="3" fillId="0" borderId="0" xfId="0" applyFont="1" applyBorder="1" applyAlignment="1" applyProtection="1">
      <alignment horizontal="left" vertical="top"/>
      <protection locked="0" hidden="1"/>
    </xf>
    <xf numFmtId="0" fontId="3" fillId="0" borderId="5" xfId="0" applyFont="1" applyBorder="1" applyAlignment="1" applyProtection="1">
      <alignment horizontal="left" vertical="top"/>
      <protection locked="0" hidden="1"/>
    </xf>
    <xf numFmtId="0" fontId="3" fillId="0" borderId="6" xfId="0" applyFont="1" applyBorder="1" applyAlignment="1" applyProtection="1">
      <alignment horizontal="left" vertical="top"/>
      <protection locked="0" hidden="1"/>
    </xf>
    <xf numFmtId="0" fontId="3" fillId="0" borderId="7" xfId="0" applyFont="1" applyBorder="1" applyAlignment="1" applyProtection="1">
      <alignment horizontal="left" vertical="top"/>
      <protection locked="0" hidden="1"/>
    </xf>
    <xf numFmtId="0" fontId="3" fillId="0" borderId="8" xfId="0" applyFont="1" applyBorder="1" applyAlignment="1" applyProtection="1">
      <alignment horizontal="left" vertical="top"/>
      <protection locked="0" hidden="1"/>
    </xf>
    <xf numFmtId="0" fontId="12" fillId="0" borderId="10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4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Höhenprofil</a:t>
            </a:r>
          </a:p>
        </c:rich>
      </c:tx>
      <c:layout>
        <c:manualLayout>
          <c:xMode val="edge"/>
          <c:yMode val="edge"/>
          <c:x val="0.40988899566542658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04131317489274E-2"/>
          <c:y val="0.18309859154929589"/>
          <c:w val="0.87719434870032853"/>
          <c:h val="0.61971830985915488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Marschzeitberechnung!$M$14:$M$30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Marschzeitberechnung!$B$14:$B$30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36-42ED-BD38-B49F299D0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043456"/>
        <c:axId val="83058688"/>
      </c:scatterChart>
      <c:valAx>
        <c:axId val="8304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Distanz in km</a:t>
                </a:r>
              </a:p>
            </c:rich>
          </c:tx>
          <c:layout>
            <c:manualLayout>
              <c:xMode val="edge"/>
              <c:yMode val="edge"/>
              <c:x val="0.46092575777162731"/>
              <c:y val="0.904929577464789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058688"/>
        <c:crossesAt val="200"/>
        <c:crossBetween val="midCat"/>
      </c:valAx>
      <c:valAx>
        <c:axId val="83058688"/>
        <c:scaling>
          <c:orientation val="minMax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Meter über Meer</a:t>
                </a:r>
              </a:p>
            </c:rich>
          </c:tx>
          <c:layout>
            <c:manualLayout>
              <c:xMode val="edge"/>
              <c:yMode val="edge"/>
              <c:x val="7.9744940790939002E-3"/>
              <c:y val="0.30281690140845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0434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 horizontalDpi="36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38100</xdr:rowOff>
    </xdr:from>
    <xdr:to>
      <xdr:col>11</xdr:col>
      <xdr:colOff>485775</xdr:colOff>
      <xdr:row>41</xdr:row>
      <xdr:rowOff>1057275</xdr:rowOff>
    </xdr:to>
    <xdr:graphicFrame macro="">
      <xdr:nvGraphicFramePr>
        <xdr:cNvPr id="1047" name="Chart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7</xdr:col>
      <xdr:colOff>19050</xdr:colOff>
      <xdr:row>0</xdr:row>
      <xdr:rowOff>73104</xdr:rowOff>
    </xdr:from>
    <xdr:to>
      <xdr:col>11</xdr:col>
      <xdr:colOff>485776</xdr:colOff>
      <xdr:row>5</xdr:row>
      <xdr:rowOff>3095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19550" y="73104"/>
          <a:ext cx="1990726" cy="10729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P45"/>
  <sheetViews>
    <sheetView showGridLines="0" tabSelected="1" zoomScaleNormal="100" zoomScaleSheetLayoutView="100" workbookViewId="0">
      <selection activeCell="Q10" sqref="Q10"/>
    </sheetView>
  </sheetViews>
  <sheetFormatPr baseColWidth="10" defaultRowHeight="12.75" x14ac:dyDescent="0.2"/>
  <cols>
    <col min="1" max="1" width="25.7109375" style="3" customWidth="1"/>
    <col min="2" max="5" width="5.7109375" style="3" customWidth="1"/>
    <col min="6" max="6" width="5.7109375" style="98" customWidth="1"/>
    <col min="7" max="11" width="5.7109375" style="3" customWidth="1"/>
    <col min="12" max="12" width="7.7109375" style="3" customWidth="1"/>
    <col min="13" max="13" width="1.28515625" style="99" customWidth="1"/>
    <col min="14" max="14" width="3.140625" style="3" customWidth="1"/>
    <col min="15" max="15" width="19.7109375" style="3" customWidth="1"/>
    <col min="16" max="16" width="5.28515625" style="3" bestFit="1" customWidth="1"/>
    <col min="17" max="16384" width="11.42578125" style="3"/>
  </cols>
  <sheetData>
    <row r="1" spans="1:16" ht="40.5" customHeight="1" thickBot="1" x14ac:dyDescent="0.25">
      <c r="A1" s="113" t="s">
        <v>0</v>
      </c>
      <c r="B1" s="114"/>
      <c r="C1" s="114"/>
      <c r="D1" s="114"/>
      <c r="E1" s="114"/>
      <c r="F1" s="114"/>
      <c r="G1" s="115"/>
      <c r="H1" s="106"/>
      <c r="I1" s="107"/>
      <c r="J1" s="108"/>
      <c r="K1" s="108"/>
      <c r="L1" s="109"/>
      <c r="M1" s="2"/>
    </row>
    <row r="2" spans="1:16" s="12" customFormat="1" ht="9" customHeight="1" x14ac:dyDescent="0.2">
      <c r="A2" s="4"/>
      <c r="B2" s="1"/>
      <c r="C2" s="1"/>
      <c r="D2" s="5"/>
      <c r="E2" s="5"/>
      <c r="F2" s="5"/>
      <c r="G2" s="6"/>
      <c r="H2" s="7"/>
      <c r="I2" s="8"/>
      <c r="J2" s="9"/>
      <c r="K2" s="9"/>
      <c r="L2" s="10"/>
      <c r="M2" s="11"/>
    </row>
    <row r="3" spans="1:16" s="12" customFormat="1" ht="13.5" customHeight="1" x14ac:dyDescent="0.2">
      <c r="A3" s="13" t="s">
        <v>1</v>
      </c>
      <c r="B3" s="116"/>
      <c r="C3" s="116"/>
      <c r="D3" s="116"/>
      <c r="E3" s="116"/>
      <c r="F3" s="116"/>
      <c r="G3" s="117"/>
      <c r="H3" s="7"/>
      <c r="I3" s="8"/>
      <c r="J3" s="9"/>
      <c r="K3" s="9"/>
      <c r="L3" s="10"/>
      <c r="M3" s="11"/>
    </row>
    <row r="4" spans="1:16" s="12" customFormat="1" ht="13.5" customHeight="1" x14ac:dyDescent="0.2">
      <c r="A4" s="14"/>
      <c r="B4" s="116"/>
      <c r="C4" s="116"/>
      <c r="D4" s="116"/>
      <c r="E4" s="116"/>
      <c r="F4" s="116"/>
      <c r="G4" s="117"/>
      <c r="H4" s="7"/>
      <c r="I4" s="8"/>
      <c r="J4" s="9"/>
      <c r="K4" s="9"/>
      <c r="L4" s="10"/>
      <c r="M4" s="11"/>
    </row>
    <row r="5" spans="1:16" s="12" customFormat="1" ht="13.5" customHeight="1" x14ac:dyDescent="0.2">
      <c r="A5" s="13" t="s">
        <v>2</v>
      </c>
      <c r="B5" s="118"/>
      <c r="C5" s="119"/>
      <c r="D5" s="119"/>
      <c r="E5" s="119"/>
      <c r="F5" s="119"/>
      <c r="G5" s="120"/>
      <c r="H5" s="7"/>
      <c r="I5" s="8"/>
      <c r="J5" s="9"/>
      <c r="K5" s="9"/>
      <c r="L5" s="10"/>
      <c r="M5" s="11"/>
    </row>
    <row r="6" spans="1:16" s="12" customFormat="1" ht="13.5" customHeight="1" thickBot="1" x14ac:dyDescent="0.25">
      <c r="A6" s="15"/>
      <c r="B6" s="16"/>
      <c r="C6" s="16"/>
      <c r="D6" s="17"/>
      <c r="E6" s="17"/>
      <c r="F6" s="17"/>
      <c r="G6" s="18"/>
      <c r="H6" s="110" t="s">
        <v>31</v>
      </c>
      <c r="I6" s="111"/>
      <c r="J6" s="111"/>
      <c r="K6" s="111"/>
      <c r="L6" s="112"/>
      <c r="M6" s="11"/>
    </row>
    <row r="7" spans="1:16" ht="13.5" customHeight="1" x14ac:dyDescent="0.2">
      <c r="A7" s="100"/>
      <c r="B7" s="101"/>
      <c r="C7" s="102"/>
      <c r="D7" s="103"/>
      <c r="E7" s="103"/>
      <c r="F7" s="103"/>
      <c r="G7" s="104"/>
      <c r="H7" s="100"/>
      <c r="I7" s="105"/>
      <c r="J7" s="105"/>
      <c r="K7" s="101"/>
      <c r="L7" s="19"/>
      <c r="M7" s="20"/>
    </row>
    <row r="8" spans="1:16" ht="18.75" customHeight="1" x14ac:dyDescent="0.2">
      <c r="A8" s="140" t="s">
        <v>32</v>
      </c>
      <c r="B8" s="141"/>
      <c r="C8" s="135" t="s">
        <v>33</v>
      </c>
      <c r="D8" s="136"/>
      <c r="E8" s="136"/>
      <c r="F8" s="136"/>
      <c r="G8" s="137"/>
      <c r="H8" s="132" t="s">
        <v>34</v>
      </c>
      <c r="I8" s="133"/>
      <c r="J8" s="133"/>
      <c r="K8" s="134"/>
      <c r="L8" s="130" t="s">
        <v>3</v>
      </c>
      <c r="M8" s="21"/>
    </row>
    <row r="9" spans="1:16" x14ac:dyDescent="0.2">
      <c r="A9" s="140"/>
      <c r="B9" s="141"/>
      <c r="C9" s="135"/>
      <c r="D9" s="136"/>
      <c r="E9" s="136"/>
      <c r="F9" s="136"/>
      <c r="G9" s="137"/>
      <c r="H9" s="132"/>
      <c r="I9" s="133"/>
      <c r="J9" s="133"/>
      <c r="K9" s="134"/>
      <c r="L9" s="130"/>
      <c r="M9" s="21"/>
    </row>
    <row r="10" spans="1:16" ht="15" customHeight="1" x14ac:dyDescent="0.2">
      <c r="A10" s="138"/>
      <c r="B10" s="139"/>
      <c r="C10" s="135"/>
      <c r="D10" s="136"/>
      <c r="E10" s="136"/>
      <c r="F10" s="136"/>
      <c r="G10" s="137"/>
      <c r="H10" s="132"/>
      <c r="I10" s="133"/>
      <c r="J10" s="133"/>
      <c r="K10" s="134"/>
      <c r="L10" s="131"/>
      <c r="M10" s="21"/>
    </row>
    <row r="11" spans="1:16" ht="3.75" hidden="1" customHeight="1" x14ac:dyDescent="0.2">
      <c r="A11" s="22"/>
      <c r="B11" s="23"/>
      <c r="C11" s="22"/>
      <c r="D11" s="24"/>
      <c r="E11" s="24"/>
      <c r="F11" s="25"/>
      <c r="G11" s="23"/>
      <c r="H11" s="22"/>
      <c r="I11" s="24"/>
      <c r="J11" s="24"/>
      <c r="K11" s="23"/>
      <c r="L11" s="26"/>
      <c r="M11" s="2"/>
    </row>
    <row r="12" spans="1:16" ht="91.5" customHeight="1" x14ac:dyDescent="0.2">
      <c r="A12" s="27"/>
      <c r="B12" s="28" t="s">
        <v>4</v>
      </c>
      <c r="C12" s="29" t="s">
        <v>27</v>
      </c>
      <c r="D12" s="30" t="s">
        <v>30</v>
      </c>
      <c r="E12" s="30" t="s">
        <v>5</v>
      </c>
      <c r="F12" s="31" t="s">
        <v>25</v>
      </c>
      <c r="G12" s="32" t="s">
        <v>6</v>
      </c>
      <c r="H12" s="29" t="s">
        <v>27</v>
      </c>
      <c r="I12" s="30" t="s">
        <v>5</v>
      </c>
      <c r="J12" s="30" t="s">
        <v>7</v>
      </c>
      <c r="K12" s="32" t="s">
        <v>8</v>
      </c>
      <c r="L12" s="26"/>
      <c r="M12" s="2"/>
      <c r="N12" s="33" t="s">
        <v>15</v>
      </c>
    </row>
    <row r="13" spans="1:16" ht="13.5" thickBot="1" x14ac:dyDescent="0.25">
      <c r="A13" s="34" t="s">
        <v>9</v>
      </c>
      <c r="B13" s="35" t="s">
        <v>29</v>
      </c>
      <c r="C13" s="36" t="s">
        <v>10</v>
      </c>
      <c r="D13" s="37" t="s">
        <v>11</v>
      </c>
      <c r="E13" s="37" t="s">
        <v>12</v>
      </c>
      <c r="F13" s="38" t="s">
        <v>16</v>
      </c>
      <c r="G13" s="35" t="s">
        <v>13</v>
      </c>
      <c r="H13" s="36" t="s">
        <v>10</v>
      </c>
      <c r="I13" s="37" t="s">
        <v>12</v>
      </c>
      <c r="J13" s="39" t="s">
        <v>14</v>
      </c>
      <c r="K13" s="40"/>
      <c r="L13" s="41" t="s">
        <v>13</v>
      </c>
      <c r="M13" s="42"/>
      <c r="N13" s="43" t="s">
        <v>16</v>
      </c>
      <c r="O13" s="44" t="s">
        <v>17</v>
      </c>
      <c r="P13" s="43" t="s">
        <v>24</v>
      </c>
    </row>
    <row r="14" spans="1:16" x14ac:dyDescent="0.2">
      <c r="A14" s="45"/>
      <c r="B14" s="46"/>
      <c r="C14" s="47"/>
      <c r="D14" s="48"/>
      <c r="E14" s="48"/>
      <c r="F14" s="49"/>
      <c r="G14" s="50"/>
      <c r="H14" s="51">
        <v>0</v>
      </c>
      <c r="I14" s="48"/>
      <c r="J14" s="52"/>
      <c r="K14" s="53"/>
      <c r="L14" s="54"/>
      <c r="M14" s="55">
        <v>0</v>
      </c>
      <c r="N14" s="56">
        <v>1</v>
      </c>
      <c r="O14" s="24" t="s">
        <v>18</v>
      </c>
      <c r="P14" s="57">
        <v>5.5</v>
      </c>
    </row>
    <row r="15" spans="1:16" x14ac:dyDescent="0.2">
      <c r="A15" s="58"/>
      <c r="B15" s="59"/>
      <c r="C15" s="60"/>
      <c r="D15" s="61" t="str">
        <f t="shared" ref="D15:D26" si="0">IF(B15&gt;0,B15-B14,"")</f>
        <v/>
      </c>
      <c r="E15" s="62" t="str">
        <f t="shared" ref="E15:E25" si="1">IF(ISTEXT(D15),"",IF(D15&lt;0,IF(F15&gt;4,C15-D15/600,C15),D15/100+C15))</f>
        <v/>
      </c>
      <c r="F15" s="63"/>
      <c r="G15" s="64" t="str">
        <f>IF(E15&lt;&gt;"",IF(F15=1,TIME(0,60/$P$14*E15,),IF(F15=2,TIME(0,60/$P$15*E15,),IF(F15=3,TIME(0,60/$P$16*E15,),IF(F15=4,TIME(0,60/$P$17*E15,),IF(F15=5,TIME(0,60/$P$18*E15,),IF(F15=6,TIME(0,60/$P$19*E15,),"")))))),"")</f>
        <v/>
      </c>
      <c r="H15" s="65" t="str">
        <f>IF(C15&gt;0,C15,"")</f>
        <v/>
      </c>
      <c r="I15" s="62" t="str">
        <f>IF(E15&lt;&gt;"",I14+E15,"")</f>
        <v/>
      </c>
      <c r="J15" s="66" t="str">
        <f>IF(G15&lt;&gt;"",J14+G15+L15,"")</f>
        <v/>
      </c>
      <c r="K15" s="67"/>
      <c r="L15" s="68"/>
      <c r="M15" s="69">
        <f>IF(C15&gt;0,C15,0)</f>
        <v>0</v>
      </c>
      <c r="N15" s="56">
        <v>2</v>
      </c>
      <c r="O15" s="24" t="s">
        <v>19</v>
      </c>
      <c r="P15" s="57">
        <v>5</v>
      </c>
    </row>
    <row r="16" spans="1:16" x14ac:dyDescent="0.2">
      <c r="A16" s="58"/>
      <c r="B16" s="59"/>
      <c r="C16" s="60"/>
      <c r="D16" s="61" t="str">
        <f t="shared" si="0"/>
        <v/>
      </c>
      <c r="E16" s="62" t="str">
        <f t="shared" si="1"/>
        <v/>
      </c>
      <c r="F16" s="63"/>
      <c r="G16" s="64" t="str">
        <f t="shared" ref="G16:G30" si="2">IF(E16&lt;&gt;"",IF(F16=1,TIME(0,60/$P$14*E16,),IF(F16=2,TIME(0,60/$P$15*E16,),IF(F16=3,TIME(0,60/$P$16*E16,),IF(F16=4,TIME(0,60/$P$17*E16,),IF(F16=5,TIME(0,60/$P$18*E16,),IF(F16=6,TIME(0,60/$P$19*E16,),"")))))),"")</f>
        <v/>
      </c>
      <c r="H16" s="65" t="str">
        <f t="shared" ref="H16:H25" si="3">IF(C16&gt;0,H15+C16,"")</f>
        <v/>
      </c>
      <c r="I16" s="62" t="str">
        <f t="shared" ref="I16:I30" si="4">IF(E16&lt;&gt;"",I15+E16,"")</f>
        <v/>
      </c>
      <c r="J16" s="66" t="str">
        <f t="shared" ref="J16:J30" si="5">IF(G16&lt;&gt;"",J15+G16+L16,"")</f>
        <v/>
      </c>
      <c r="K16" s="67"/>
      <c r="L16" s="68"/>
      <c r="M16" s="69">
        <f>IF(C16&gt;0,H15+C16,0)</f>
        <v>0</v>
      </c>
      <c r="N16" s="56">
        <v>3</v>
      </c>
      <c r="O16" s="24" t="s">
        <v>20</v>
      </c>
      <c r="P16" s="57">
        <v>4.5</v>
      </c>
    </row>
    <row r="17" spans="1:16" x14ac:dyDescent="0.2">
      <c r="A17" s="58"/>
      <c r="B17" s="59"/>
      <c r="C17" s="60"/>
      <c r="D17" s="61" t="str">
        <f t="shared" si="0"/>
        <v/>
      </c>
      <c r="E17" s="62" t="str">
        <f t="shared" si="1"/>
        <v/>
      </c>
      <c r="F17" s="63"/>
      <c r="G17" s="64" t="str">
        <f t="shared" si="2"/>
        <v/>
      </c>
      <c r="H17" s="65" t="str">
        <f t="shared" si="3"/>
        <v/>
      </c>
      <c r="I17" s="62" t="str">
        <f t="shared" si="4"/>
        <v/>
      </c>
      <c r="J17" s="66" t="str">
        <f t="shared" si="5"/>
        <v/>
      </c>
      <c r="K17" s="67"/>
      <c r="L17" s="68"/>
      <c r="M17" s="69">
        <f t="shared" ref="M17:M30" si="6">IF(C17&gt;0,H16+C17,0)</f>
        <v>0</v>
      </c>
      <c r="N17" s="56">
        <v>4</v>
      </c>
      <c r="O17" s="24" t="s">
        <v>21</v>
      </c>
      <c r="P17" s="57">
        <v>4</v>
      </c>
    </row>
    <row r="18" spans="1:16" x14ac:dyDescent="0.2">
      <c r="A18" s="58"/>
      <c r="B18" s="59"/>
      <c r="C18" s="60"/>
      <c r="D18" s="61" t="str">
        <f t="shared" si="0"/>
        <v/>
      </c>
      <c r="E18" s="62" t="str">
        <f t="shared" si="1"/>
        <v/>
      </c>
      <c r="F18" s="63"/>
      <c r="G18" s="64" t="str">
        <f t="shared" si="2"/>
        <v/>
      </c>
      <c r="H18" s="65" t="str">
        <f t="shared" si="3"/>
        <v/>
      </c>
      <c r="I18" s="62" t="str">
        <f t="shared" si="4"/>
        <v/>
      </c>
      <c r="J18" s="66" t="str">
        <f t="shared" si="5"/>
        <v/>
      </c>
      <c r="K18" s="67"/>
      <c r="L18" s="68"/>
      <c r="M18" s="69">
        <f t="shared" si="6"/>
        <v>0</v>
      </c>
      <c r="N18" s="56">
        <v>5</v>
      </c>
      <c r="O18" s="24" t="s">
        <v>22</v>
      </c>
      <c r="P18" s="57">
        <v>4.5</v>
      </c>
    </row>
    <row r="19" spans="1:16" x14ac:dyDescent="0.2">
      <c r="A19" s="58"/>
      <c r="B19" s="59"/>
      <c r="C19" s="60"/>
      <c r="D19" s="61" t="str">
        <f t="shared" si="0"/>
        <v/>
      </c>
      <c r="E19" s="62" t="str">
        <f t="shared" si="1"/>
        <v/>
      </c>
      <c r="F19" s="63"/>
      <c r="G19" s="64" t="str">
        <f t="shared" si="2"/>
        <v/>
      </c>
      <c r="H19" s="65" t="str">
        <f t="shared" si="3"/>
        <v/>
      </c>
      <c r="I19" s="62" t="str">
        <f t="shared" si="4"/>
        <v/>
      </c>
      <c r="J19" s="66" t="str">
        <f t="shared" si="5"/>
        <v/>
      </c>
      <c r="K19" s="67"/>
      <c r="L19" s="68"/>
      <c r="M19" s="69">
        <f t="shared" si="6"/>
        <v>0</v>
      </c>
      <c r="N19" s="70">
        <v>6</v>
      </c>
      <c r="O19" s="71" t="s">
        <v>23</v>
      </c>
      <c r="P19" s="72">
        <v>4</v>
      </c>
    </row>
    <row r="20" spans="1:16" x14ac:dyDescent="0.2">
      <c r="A20" s="58"/>
      <c r="B20" s="59"/>
      <c r="C20" s="60"/>
      <c r="D20" s="61" t="str">
        <f t="shared" si="0"/>
        <v/>
      </c>
      <c r="E20" s="62" t="str">
        <f t="shared" si="1"/>
        <v/>
      </c>
      <c r="F20" s="63"/>
      <c r="G20" s="64" t="str">
        <f t="shared" si="2"/>
        <v/>
      </c>
      <c r="H20" s="65" t="str">
        <f t="shared" si="3"/>
        <v/>
      </c>
      <c r="I20" s="62" t="str">
        <f t="shared" si="4"/>
        <v/>
      </c>
      <c r="J20" s="66" t="str">
        <f t="shared" si="5"/>
        <v/>
      </c>
      <c r="K20" s="67"/>
      <c r="L20" s="68"/>
      <c r="M20" s="69">
        <f t="shared" si="6"/>
        <v>0</v>
      </c>
    </row>
    <row r="21" spans="1:16" x14ac:dyDescent="0.2">
      <c r="A21" s="58"/>
      <c r="B21" s="59"/>
      <c r="C21" s="60"/>
      <c r="D21" s="61" t="str">
        <f t="shared" si="0"/>
        <v/>
      </c>
      <c r="E21" s="62" t="str">
        <f t="shared" si="1"/>
        <v/>
      </c>
      <c r="F21" s="63"/>
      <c r="G21" s="64" t="str">
        <f t="shared" si="2"/>
        <v/>
      </c>
      <c r="H21" s="65" t="str">
        <f t="shared" si="3"/>
        <v/>
      </c>
      <c r="I21" s="62" t="str">
        <f t="shared" si="4"/>
        <v/>
      </c>
      <c r="J21" s="66" t="str">
        <f t="shared" si="5"/>
        <v/>
      </c>
      <c r="K21" s="67"/>
      <c r="L21" s="68"/>
      <c r="M21" s="69">
        <f t="shared" si="6"/>
        <v>0</v>
      </c>
    </row>
    <row r="22" spans="1:16" x14ac:dyDescent="0.2">
      <c r="A22" s="58"/>
      <c r="B22" s="59"/>
      <c r="C22" s="60"/>
      <c r="D22" s="61" t="str">
        <f t="shared" si="0"/>
        <v/>
      </c>
      <c r="E22" s="62" t="str">
        <f t="shared" si="1"/>
        <v/>
      </c>
      <c r="F22" s="63"/>
      <c r="G22" s="64" t="str">
        <f t="shared" si="2"/>
        <v/>
      </c>
      <c r="H22" s="65" t="str">
        <f t="shared" si="3"/>
        <v/>
      </c>
      <c r="I22" s="62" t="str">
        <f t="shared" si="4"/>
        <v/>
      </c>
      <c r="J22" s="66" t="str">
        <f t="shared" si="5"/>
        <v/>
      </c>
      <c r="K22" s="67"/>
      <c r="L22" s="68"/>
      <c r="M22" s="69">
        <f t="shared" si="6"/>
        <v>0</v>
      </c>
    </row>
    <row r="23" spans="1:16" x14ac:dyDescent="0.2">
      <c r="A23" s="58"/>
      <c r="B23" s="59"/>
      <c r="C23" s="60"/>
      <c r="D23" s="61" t="str">
        <f t="shared" si="0"/>
        <v/>
      </c>
      <c r="E23" s="62" t="str">
        <f t="shared" si="1"/>
        <v/>
      </c>
      <c r="F23" s="63"/>
      <c r="G23" s="64" t="str">
        <f t="shared" si="2"/>
        <v/>
      </c>
      <c r="H23" s="65" t="str">
        <f t="shared" si="3"/>
        <v/>
      </c>
      <c r="I23" s="62" t="str">
        <f t="shared" si="4"/>
        <v/>
      </c>
      <c r="J23" s="66" t="str">
        <f t="shared" si="5"/>
        <v/>
      </c>
      <c r="K23" s="67"/>
      <c r="L23" s="68"/>
      <c r="M23" s="69">
        <f t="shared" si="6"/>
        <v>0</v>
      </c>
    </row>
    <row r="24" spans="1:16" x14ac:dyDescent="0.2">
      <c r="A24" s="58"/>
      <c r="B24" s="59"/>
      <c r="C24" s="60"/>
      <c r="D24" s="61" t="str">
        <f t="shared" si="0"/>
        <v/>
      </c>
      <c r="E24" s="62" t="str">
        <f t="shared" si="1"/>
        <v/>
      </c>
      <c r="F24" s="63"/>
      <c r="G24" s="64" t="str">
        <f t="shared" si="2"/>
        <v/>
      </c>
      <c r="H24" s="65" t="str">
        <f t="shared" si="3"/>
        <v/>
      </c>
      <c r="I24" s="62" t="str">
        <f t="shared" si="4"/>
        <v/>
      </c>
      <c r="J24" s="66" t="str">
        <f t="shared" si="5"/>
        <v/>
      </c>
      <c r="K24" s="67"/>
      <c r="L24" s="68"/>
      <c r="M24" s="69">
        <f t="shared" si="6"/>
        <v>0</v>
      </c>
    </row>
    <row r="25" spans="1:16" x14ac:dyDescent="0.2">
      <c r="A25" s="58"/>
      <c r="B25" s="59"/>
      <c r="C25" s="60"/>
      <c r="D25" s="61" t="str">
        <f t="shared" si="0"/>
        <v/>
      </c>
      <c r="E25" s="62" t="str">
        <f t="shared" si="1"/>
        <v/>
      </c>
      <c r="F25" s="63"/>
      <c r="G25" s="64" t="str">
        <f t="shared" si="2"/>
        <v/>
      </c>
      <c r="H25" s="65" t="str">
        <f t="shared" si="3"/>
        <v/>
      </c>
      <c r="I25" s="62" t="str">
        <f t="shared" si="4"/>
        <v/>
      </c>
      <c r="J25" s="66" t="str">
        <f t="shared" si="5"/>
        <v/>
      </c>
      <c r="K25" s="67"/>
      <c r="L25" s="68"/>
      <c r="M25" s="69">
        <f t="shared" si="6"/>
        <v>0</v>
      </c>
    </row>
    <row r="26" spans="1:16" x14ac:dyDescent="0.2">
      <c r="A26" s="58"/>
      <c r="B26" s="59"/>
      <c r="C26" s="60"/>
      <c r="D26" s="61" t="str">
        <f t="shared" si="0"/>
        <v/>
      </c>
      <c r="E26" s="62" t="str">
        <f>IF(ISTEXT(D26),"",IF(D26&lt;0,IF(F26&gt;4,C26-D26/600,C26),D26/100+C26))</f>
        <v/>
      </c>
      <c r="F26" s="63"/>
      <c r="G26" s="64" t="str">
        <f t="shared" si="2"/>
        <v/>
      </c>
      <c r="H26" s="65" t="str">
        <f>IF(C26&gt;0,H25+C26,"")</f>
        <v/>
      </c>
      <c r="I26" s="62" t="str">
        <f t="shared" si="4"/>
        <v/>
      </c>
      <c r="J26" s="66" t="str">
        <f t="shared" si="5"/>
        <v/>
      </c>
      <c r="K26" s="67"/>
      <c r="L26" s="68"/>
      <c r="M26" s="69">
        <f t="shared" si="6"/>
        <v>0</v>
      </c>
    </row>
    <row r="27" spans="1:16" x14ac:dyDescent="0.2">
      <c r="A27" s="58"/>
      <c r="B27" s="59"/>
      <c r="C27" s="60"/>
      <c r="D27" s="61" t="str">
        <f>IF(B27&gt;0,B27-B26,"")</f>
        <v/>
      </c>
      <c r="E27" s="62" t="str">
        <f>IF(ISTEXT(D27),"",IF(D27&lt;0,IF(F27&gt;4,C27-D27/600,C27),D27/100+C27))</f>
        <v/>
      </c>
      <c r="F27" s="63"/>
      <c r="G27" s="64" t="str">
        <f t="shared" si="2"/>
        <v/>
      </c>
      <c r="H27" s="65" t="str">
        <f>IF(C27&gt;0,H26+C27,"")</f>
        <v/>
      </c>
      <c r="I27" s="62" t="str">
        <f t="shared" si="4"/>
        <v/>
      </c>
      <c r="J27" s="66" t="str">
        <f t="shared" si="5"/>
        <v/>
      </c>
      <c r="K27" s="67"/>
      <c r="L27" s="68"/>
      <c r="M27" s="69">
        <f t="shared" si="6"/>
        <v>0</v>
      </c>
    </row>
    <row r="28" spans="1:16" x14ac:dyDescent="0.2">
      <c r="A28" s="58"/>
      <c r="B28" s="59"/>
      <c r="C28" s="60"/>
      <c r="D28" s="61" t="str">
        <f>IF(B28&gt;0,B28-B27,"")</f>
        <v/>
      </c>
      <c r="E28" s="62" t="str">
        <f>IF(ISTEXT(D28),"",IF(D28&lt;0,IF(F28&gt;4,C28-D28/600,C28),D28/100+C28))</f>
        <v/>
      </c>
      <c r="F28" s="63"/>
      <c r="G28" s="64" t="str">
        <f t="shared" si="2"/>
        <v/>
      </c>
      <c r="H28" s="65" t="str">
        <f>IF(C28&gt;0,H27+C28,"")</f>
        <v/>
      </c>
      <c r="I28" s="62" t="str">
        <f t="shared" si="4"/>
        <v/>
      </c>
      <c r="J28" s="66" t="str">
        <f t="shared" si="5"/>
        <v/>
      </c>
      <c r="K28" s="67"/>
      <c r="L28" s="68"/>
      <c r="M28" s="69">
        <f t="shared" si="6"/>
        <v>0</v>
      </c>
    </row>
    <row r="29" spans="1:16" x14ac:dyDescent="0.2">
      <c r="A29" s="58"/>
      <c r="B29" s="59"/>
      <c r="C29" s="60"/>
      <c r="D29" s="61" t="str">
        <f>IF(B29&gt;0,B29-B28,"")</f>
        <v/>
      </c>
      <c r="E29" s="62" t="str">
        <f>IF(ISTEXT(D29),"",IF(D29&lt;0,IF(F29&gt;4,C29-D29/600,C29),D29/100+C29))</f>
        <v/>
      </c>
      <c r="F29" s="63"/>
      <c r="G29" s="64" t="str">
        <f t="shared" si="2"/>
        <v/>
      </c>
      <c r="H29" s="65" t="str">
        <f>IF(C29&gt;0,H28+C29,"")</f>
        <v/>
      </c>
      <c r="I29" s="62" t="str">
        <f t="shared" si="4"/>
        <v/>
      </c>
      <c r="J29" s="66" t="str">
        <f t="shared" si="5"/>
        <v/>
      </c>
      <c r="K29" s="67"/>
      <c r="L29" s="68"/>
      <c r="M29" s="69">
        <f t="shared" si="6"/>
        <v>0</v>
      </c>
    </row>
    <row r="30" spans="1:16" ht="13.5" thickBot="1" x14ac:dyDescent="0.25">
      <c r="A30" s="73"/>
      <c r="B30" s="74"/>
      <c r="C30" s="75"/>
      <c r="D30" s="76" t="str">
        <f>IF(B30&gt;0,B30-B29,"")</f>
        <v/>
      </c>
      <c r="E30" s="77" t="str">
        <f>IF(ISTEXT(D30),"",IF(D30&lt;0,IF(F30&gt;4,C30-D30/600,C30),D30/100+C30))</f>
        <v/>
      </c>
      <c r="F30" s="78"/>
      <c r="G30" s="79" t="str">
        <f t="shared" si="2"/>
        <v/>
      </c>
      <c r="H30" s="80" t="str">
        <f>IF(C30&gt;0,H29+C30,"")</f>
        <v/>
      </c>
      <c r="I30" s="77" t="str">
        <f t="shared" si="4"/>
        <v/>
      </c>
      <c r="J30" s="81" t="str">
        <f t="shared" si="5"/>
        <v/>
      </c>
      <c r="K30" s="82"/>
      <c r="L30" s="83"/>
      <c r="M30" s="69">
        <f t="shared" si="6"/>
        <v>0</v>
      </c>
    </row>
    <row r="31" spans="1:16" ht="15.75" customHeight="1" thickBot="1" x14ac:dyDescent="0.25">
      <c r="A31" s="84" t="s">
        <v>28</v>
      </c>
      <c r="B31" s="84"/>
      <c r="C31" s="85"/>
      <c r="D31" s="85"/>
      <c r="E31" s="85"/>
      <c r="F31" s="86"/>
      <c r="G31" s="87">
        <f>SUM(G15:G30)</f>
        <v>0</v>
      </c>
      <c r="H31" s="85"/>
      <c r="I31" s="85"/>
      <c r="J31" s="88"/>
      <c r="K31" s="85"/>
      <c r="L31" s="89"/>
      <c r="M31" s="90"/>
    </row>
    <row r="32" spans="1:16" ht="18" x14ac:dyDescent="0.25">
      <c r="A32" s="22"/>
      <c r="B32" s="24"/>
      <c r="C32" s="91"/>
      <c r="D32" s="24"/>
      <c r="E32" s="92"/>
      <c r="F32" s="93"/>
      <c r="G32" s="24"/>
      <c r="H32" s="24"/>
      <c r="I32" s="24"/>
      <c r="J32" s="24"/>
      <c r="K32" s="24"/>
      <c r="L32" s="23"/>
      <c r="M32" s="2"/>
    </row>
    <row r="33" spans="1:13" x14ac:dyDescent="0.2">
      <c r="A33" s="22"/>
      <c r="B33" s="24"/>
      <c r="C33" s="94"/>
      <c r="D33" s="94"/>
      <c r="E33" s="94"/>
      <c r="F33" s="95"/>
      <c r="G33" s="94"/>
      <c r="H33" s="94"/>
      <c r="I33" s="94"/>
      <c r="J33" s="94"/>
      <c r="K33" s="94"/>
      <c r="L33" s="96"/>
      <c r="M33" s="2"/>
    </row>
    <row r="34" spans="1:13" x14ac:dyDescent="0.2">
      <c r="A34" s="97"/>
      <c r="B34" s="94"/>
      <c r="C34" s="94"/>
      <c r="D34" s="94"/>
      <c r="E34" s="94"/>
      <c r="F34" s="95"/>
      <c r="G34" s="94"/>
      <c r="H34" s="94"/>
      <c r="I34" s="94"/>
      <c r="J34" s="94"/>
      <c r="K34" s="94"/>
      <c r="L34" s="96"/>
      <c r="M34" s="2"/>
    </row>
    <row r="35" spans="1:13" x14ac:dyDescent="0.2">
      <c r="A35" s="97"/>
      <c r="B35" s="94"/>
      <c r="C35" s="94"/>
      <c r="D35" s="94"/>
      <c r="E35" s="94"/>
      <c r="F35" s="95"/>
      <c r="G35" s="94"/>
      <c r="H35" s="94"/>
      <c r="I35" s="94"/>
      <c r="J35" s="94"/>
      <c r="K35" s="94"/>
      <c r="L35" s="96"/>
      <c r="M35" s="2"/>
    </row>
    <row r="36" spans="1:13" x14ac:dyDescent="0.2">
      <c r="A36" s="97"/>
      <c r="B36" s="94"/>
      <c r="C36" s="94"/>
      <c r="D36" s="94"/>
      <c r="E36" s="94"/>
      <c r="F36" s="95"/>
      <c r="G36" s="94"/>
      <c r="H36" s="94"/>
      <c r="I36" s="94"/>
      <c r="J36" s="94"/>
      <c r="K36" s="94"/>
      <c r="L36" s="96"/>
      <c r="M36" s="2"/>
    </row>
    <row r="37" spans="1:13" x14ac:dyDescent="0.2">
      <c r="A37" s="97"/>
      <c r="B37" s="94"/>
      <c r="C37" s="94"/>
      <c r="D37" s="94"/>
      <c r="E37" s="94"/>
      <c r="F37" s="95"/>
      <c r="G37" s="94"/>
      <c r="H37" s="94"/>
      <c r="I37" s="94"/>
      <c r="J37" s="94"/>
      <c r="K37" s="94"/>
      <c r="L37" s="96"/>
      <c r="M37" s="2"/>
    </row>
    <row r="38" spans="1:13" x14ac:dyDescent="0.2">
      <c r="A38" s="97"/>
      <c r="B38" s="94"/>
      <c r="C38" s="94"/>
      <c r="D38" s="94"/>
      <c r="E38" s="94"/>
      <c r="F38" s="95"/>
      <c r="G38" s="94"/>
      <c r="H38" s="94"/>
      <c r="I38" s="94"/>
      <c r="J38" s="94"/>
      <c r="K38" s="94"/>
      <c r="L38" s="96"/>
      <c r="M38" s="2"/>
    </row>
    <row r="39" spans="1:13" x14ac:dyDescent="0.2">
      <c r="A39" s="97"/>
      <c r="B39" s="94"/>
      <c r="C39" s="94"/>
      <c r="D39" s="94"/>
      <c r="E39" s="94"/>
      <c r="F39" s="95"/>
      <c r="G39" s="94"/>
      <c r="H39" s="94"/>
      <c r="I39" s="94"/>
      <c r="J39" s="94"/>
      <c r="K39" s="94"/>
      <c r="L39" s="96"/>
      <c r="M39" s="2"/>
    </row>
    <row r="40" spans="1:13" x14ac:dyDescent="0.2">
      <c r="A40" s="97"/>
      <c r="B40" s="94"/>
      <c r="C40" s="94"/>
      <c r="D40" s="94"/>
      <c r="E40" s="94"/>
      <c r="F40" s="95"/>
      <c r="G40" s="94"/>
      <c r="H40" s="94"/>
      <c r="I40" s="94"/>
      <c r="J40" s="94"/>
      <c r="K40" s="94"/>
      <c r="L40" s="96"/>
      <c r="M40" s="2"/>
    </row>
    <row r="41" spans="1:13" x14ac:dyDescent="0.2">
      <c r="A41" s="97"/>
      <c r="B41" s="94"/>
      <c r="C41" s="94"/>
      <c r="D41" s="94"/>
      <c r="E41" s="94"/>
      <c r="F41" s="95"/>
      <c r="G41" s="94"/>
      <c r="H41" s="94"/>
      <c r="I41" s="94"/>
      <c r="J41" s="94"/>
      <c r="K41" s="94"/>
      <c r="L41" s="96"/>
      <c r="M41" s="2"/>
    </row>
    <row r="42" spans="1:13" ht="86.25" customHeight="1" thickBot="1" x14ac:dyDescent="0.25">
      <c r="A42" s="97"/>
      <c r="B42" s="94"/>
      <c r="C42" s="94"/>
      <c r="D42" s="94"/>
      <c r="E42" s="94"/>
      <c r="F42" s="95"/>
      <c r="G42" s="94"/>
      <c r="H42" s="94"/>
      <c r="I42" s="94"/>
      <c r="J42" s="94"/>
      <c r="K42" s="94"/>
      <c r="L42" s="96"/>
      <c r="M42" s="2"/>
    </row>
    <row r="43" spans="1:13" x14ac:dyDescent="0.2">
      <c r="A43" s="121" t="s">
        <v>26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3"/>
      <c r="M43" s="2"/>
    </row>
    <row r="44" spans="1:13" x14ac:dyDescent="0.2">
      <c r="A44" s="124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6"/>
      <c r="M44" s="2"/>
    </row>
    <row r="45" spans="1:13" ht="13.5" thickBot="1" x14ac:dyDescent="0.25">
      <c r="A45" s="127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9"/>
      <c r="M45" s="2"/>
    </row>
  </sheetData>
  <mergeCells count="15">
    <mergeCell ref="A43:L45"/>
    <mergeCell ref="L8:L10"/>
    <mergeCell ref="H8:K10"/>
    <mergeCell ref="C8:G10"/>
    <mergeCell ref="A10:B10"/>
    <mergeCell ref="A8:B9"/>
    <mergeCell ref="A7:B7"/>
    <mergeCell ref="C7:G7"/>
    <mergeCell ref="H7:K7"/>
    <mergeCell ref="H1:I1"/>
    <mergeCell ref="J1:L1"/>
    <mergeCell ref="H6:L6"/>
    <mergeCell ref="A1:G1"/>
    <mergeCell ref="B3:G4"/>
    <mergeCell ref="B5:G5"/>
  </mergeCells>
  <printOptions horizontalCentered="1" verticalCentered="1"/>
  <pageMargins left="0.78740157480314965" right="0.59055118110236227" top="0.59055118110236227" bottom="0.59055118110236227" header="0.51181102362204722" footer="0.51181102362204722"/>
  <pageSetup paperSize="9" scale="99" orientation="portrait" horizontalDpi="360" verticalDpi="300" r:id="rId1"/>
  <headerFooter alignWithMargins="0">
    <oddFooter>&amp;R&amp;8&amp;F/&amp;D/rh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Marschzeitberechnung</vt:lpstr>
      <vt:lpstr>Marschzeitberechnung!Druckbereich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Rudolf Hächler</dc:creator>
  <cp:lastModifiedBy>Sabine Hächler</cp:lastModifiedBy>
  <cp:lastPrinted>1999-11-18T13:45:22Z</cp:lastPrinted>
  <dcterms:created xsi:type="dcterms:W3CDTF">1998-06-05T12:32:45Z</dcterms:created>
  <dcterms:modified xsi:type="dcterms:W3CDTF">2019-11-25T09:30:40Z</dcterms:modified>
</cp:coreProperties>
</file>